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6" r:id="rId1"/>
  </sheets>
  <calcPr calcId="152511"/>
</workbook>
</file>

<file path=xl/calcChain.xml><?xml version="1.0" encoding="utf-8"?>
<calcChain xmlns="http://schemas.openxmlformats.org/spreadsheetml/2006/main">
  <c r="F73" i="6" l="1"/>
  <c r="F71" i="6"/>
  <c r="F70" i="6"/>
  <c r="F69" i="6" s="1"/>
  <c r="F68" i="6" s="1"/>
  <c r="F66" i="6"/>
  <c r="F65" i="6"/>
  <c r="F63" i="6"/>
  <c r="F62" i="6" s="1"/>
  <c r="F59" i="6"/>
  <c r="F58" i="6" s="1"/>
  <c r="F57" i="6" s="1"/>
  <c r="F55" i="6"/>
  <c r="F54" i="6" s="1"/>
  <c r="F52" i="6"/>
  <c r="F51" i="6" s="1"/>
  <c r="F49" i="6"/>
  <c r="F47" i="6"/>
  <c r="F44" i="6"/>
  <c r="F43" i="6" s="1"/>
  <c r="F40" i="6"/>
  <c r="F38" i="6"/>
  <c r="F36" i="6"/>
  <c r="F32" i="6"/>
  <c r="F31" i="6" s="1"/>
  <c r="F29" i="6"/>
  <c r="F28" i="6" s="1"/>
  <c r="F26" i="6"/>
  <c r="F24" i="6"/>
  <c r="F21" i="6"/>
  <c r="F20" i="6"/>
  <c r="F18" i="6"/>
  <c r="F17" i="6" s="1"/>
  <c r="F15" i="6"/>
  <c r="F13" i="6"/>
  <c r="F11" i="6"/>
  <c r="F61" i="6" l="1"/>
  <c r="E61" i="6" s="1"/>
  <c r="F46" i="6"/>
  <c r="F42" i="6" s="1"/>
  <c r="E42" i="6" s="1"/>
  <c r="F35" i="6"/>
  <c r="F34" i="6" s="1"/>
  <c r="E34" i="6" s="1"/>
  <c r="F23" i="6"/>
  <c r="E23" i="6" s="1"/>
  <c r="F10" i="6"/>
  <c r="E11" i="6"/>
  <c r="E12" i="6"/>
  <c r="E13" i="6"/>
  <c r="E14" i="6"/>
  <c r="E15" i="6"/>
  <c r="E16" i="6"/>
  <c r="E17" i="6"/>
  <c r="E18" i="6"/>
  <c r="E19" i="6"/>
  <c r="E20" i="6"/>
  <c r="E21" i="6"/>
  <c r="E22" i="6"/>
  <c r="E24" i="6"/>
  <c r="E25" i="6"/>
  <c r="E26" i="6"/>
  <c r="E27" i="6"/>
  <c r="E28" i="6"/>
  <c r="E29" i="6"/>
  <c r="E30" i="6"/>
  <c r="E31" i="6"/>
  <c r="E32" i="6"/>
  <c r="E33" i="6"/>
  <c r="E36" i="6"/>
  <c r="E37" i="6"/>
  <c r="E38" i="6"/>
  <c r="E39" i="6"/>
  <c r="E40" i="6"/>
  <c r="E41" i="6"/>
  <c r="E43" i="6"/>
  <c r="E44" i="6"/>
  <c r="E45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2" i="6"/>
  <c r="E63" i="6"/>
  <c r="E64" i="6"/>
  <c r="E65" i="6"/>
  <c r="E66" i="6"/>
  <c r="E67" i="6"/>
  <c r="E68" i="6"/>
  <c r="E69" i="6"/>
  <c r="E70" i="6"/>
  <c r="E71" i="6"/>
  <c r="E72" i="6"/>
  <c r="E73" i="6"/>
  <c r="E46" i="6" l="1"/>
  <c r="E35" i="6"/>
  <c r="F9" i="6"/>
  <c r="E9" i="6" s="1"/>
  <c r="E10" i="6"/>
</calcChain>
</file>

<file path=xl/sharedStrings.xml><?xml version="1.0" encoding="utf-8"?>
<sst xmlns="http://schemas.openxmlformats.org/spreadsheetml/2006/main" count="180" uniqueCount="72">
  <si>
    <t>Наименование</t>
  </si>
  <si>
    <t>Целевая статья</t>
  </si>
  <si>
    <t>Группы и подгруппы видов расходов</t>
  </si>
  <si>
    <t>Ведомственная целевая программа «Повышение уровня эффективности бюджетных расходов сельского поселения «Деревня Каменка»</t>
  </si>
  <si>
    <t>01 0 00 00000</t>
  </si>
  <si>
    <t>01 0 00 00300</t>
  </si>
  <si>
    <t>100</t>
  </si>
  <si>
    <t>120</t>
  </si>
  <si>
    <t>200</t>
  </si>
  <si>
    <t>240</t>
  </si>
  <si>
    <t>800</t>
  </si>
  <si>
    <t>850</t>
  </si>
  <si>
    <t>01 0 00 00310</t>
  </si>
  <si>
    <t>01 0 00 01110</t>
  </si>
  <si>
    <t>01 0 00 02130</t>
  </si>
  <si>
    <t>500</t>
  </si>
  <si>
    <t>540</t>
  </si>
  <si>
    <t>Муниципальная программа "Развитие культуры сельского поселения "Деревня Каменка"</t>
  </si>
  <si>
    <t>11 0 00 00000</t>
  </si>
  <si>
    <t>11 0 00 01830</t>
  </si>
  <si>
    <t>110</t>
  </si>
  <si>
    <t>Муниципальная программа "Благоустройство территории муниципального образования сельского поселения "Деревня Каменка"</t>
  </si>
  <si>
    <t>29 0 00 00000</t>
  </si>
  <si>
    <t>29 0 00 01010</t>
  </si>
  <si>
    <t>29 0 00 01020</t>
  </si>
  <si>
    <t>Непрограммные расходы</t>
  </si>
  <si>
    <t>98 0 00 00000</t>
  </si>
  <si>
    <t>98 0 00 02160</t>
  </si>
  <si>
    <t>Непрограммные расходы федеральных органов исполнительной власти</t>
  </si>
  <si>
    <t>99 0 00 00000</t>
  </si>
  <si>
    <t>99 9 00 00000</t>
  </si>
  <si>
    <t>99 9 00 51180</t>
  </si>
  <si>
    <t>Итого</t>
  </si>
  <si>
    <t>Поправки +; -</t>
  </si>
  <si>
    <t>(рублей)</t>
  </si>
  <si>
    <t>29 0 00 04300</t>
  </si>
  <si>
    <t>29 0 00 04310</t>
  </si>
  <si>
    <t>98 0 00 01230</t>
  </si>
  <si>
    <t>Распределение бюджетных ассигнований  бюджета МО СП "Деревня Каменка"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на 2023 год</t>
  </si>
  <si>
    <t>Измененные бюджетные ассигнования на 2023 год</t>
  </si>
  <si>
    <t>Приложение № 5  к Решению Сельской Думы "О внесении изменений  в решение "О бюджете МО СП "Деревня Каменка" на 2023 год и на плановый период 2024 и 2025 годов № 82 от  19.12.2022 г.  № _____ от "_____ "                             2023 г.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</si>
  <si>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</si>
  <si>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</si>
  <si>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</si>
  <si>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</si>
  <si>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</si>
  <si>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</si>
  <si>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</si>
  <si>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главы администрации</t>
  </si>
  <si>
    <t>Резервный фонд администрации сельского поселения</t>
  </si>
  <si>
    <t>01 0 00 00750</t>
  </si>
  <si>
    <t>Резервные средства</t>
  </si>
  <si>
    <t>870</t>
  </si>
  <si>
    <t>Выполнение функций органами местного самоуправления</t>
  </si>
  <si>
    <t>Содержание и обслуживание казны</t>
  </si>
  <si>
    <t>01 0 00 01120</t>
  </si>
  <si>
    <t>Исполнение полномочий поселений по формированию архивных фондов поселений</t>
  </si>
  <si>
    <t>Межбюджетные трансферты</t>
  </si>
  <si>
    <t>Иные межбюджетные трансферты</t>
  </si>
  <si>
    <t>Обеспечение деятельности казенных учреждений</t>
  </si>
  <si>
    <t>Расходы на выплаты персоналу казенных учреждений</t>
  </si>
  <si>
    <t>Организация благоустройства и озеленения территории поселения</t>
  </si>
  <si>
    <t>Организация уличного освещения</t>
  </si>
  <si>
    <t>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</t>
  </si>
  <si>
    <t>Исполнение полномочий муниципального района по организации ритуальных услуг и содержанию мест захоронения</t>
  </si>
  <si>
    <t>Основное мероприятие "Реализация инициативного проекта "Обустройство площадки в районе памятника павшим воинам в д. Каменка Козельского района Калужской области ( третий этап)"</t>
  </si>
  <si>
    <t>29 0 65 00000</t>
  </si>
  <si>
    <t>Реализация инициативного проекта "Обустройство площадки в районе памятника павшим воинам в д. Каменка Козельского района Калужской области ( третий этап)"</t>
  </si>
  <si>
    <t>29 0 65 S0240</t>
  </si>
  <si>
    <t>Обеспечение первичных мер пожарной безопасности в границах населенных пунктов поселения</t>
  </si>
  <si>
    <t>Исполнение полномочий поселений по организации физкультурно-оздоровительных и спортивных мероприятий поселения</t>
  </si>
  <si>
    <t>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</si>
</sst>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2"/>
    </font>
    <font>
      <sz val="10"/>
      <color rgb="FF000000"/>
      <name val="Times New Roman"/>
      <family val="2"/>
    </font>
    <font>
      <b/>
      <sz val="11"/>
      <color indexed="8"/>
      <name val="Times New Roman"/>
      <family val="2"/>
    </font>
    <font>
      <b/>
      <sz val="11"/>
      <color rgb="FF000000"/>
      <name val="Times New Roman"/>
      <family val="2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000000"/>
      <name val="Times New Roman"/>
    </font>
    <font>
      <sz val="1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8">
    <xf numFmtId="0" fontId="0" fillId="0" borderId="0"/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9" fontId="1" fillId="0" borderId="1">
      <alignment horizontal="center" vertical="top" wrapText="1"/>
    </xf>
    <xf numFmtId="4" fontId="1" fillId="2" borderId="1">
      <alignment horizontal="right" vertical="top" shrinkToFit="1"/>
    </xf>
    <xf numFmtId="49" fontId="2" fillId="0" borderId="1">
      <alignment horizontal="left" vertical="top" wrapText="1"/>
    </xf>
    <xf numFmtId="49" fontId="2" fillId="0" borderId="1">
      <alignment horizontal="center" vertical="top" wrapText="1"/>
    </xf>
    <xf numFmtId="4" fontId="2" fillId="2" borderId="1">
      <alignment horizontal="right" vertical="top" shrinkToFit="1"/>
    </xf>
    <xf numFmtId="0" fontId="1" fillId="0" borderId="1">
      <alignment horizontal="left"/>
    </xf>
    <xf numFmtId="4" fontId="1" fillId="3" borderId="1">
      <alignment horizontal="right" vertical="top" shrinkToFit="1"/>
    </xf>
    <xf numFmtId="0" fontId="7" fillId="0" borderId="1">
      <alignment horizontal="center" vertical="center" wrapText="1"/>
    </xf>
    <xf numFmtId="0" fontId="7" fillId="0" borderId="1">
      <alignment horizontal="center" vertical="center" shrinkToFit="1"/>
    </xf>
    <xf numFmtId="49" fontId="7" fillId="0" borderId="1">
      <alignment horizontal="left" vertical="top" wrapText="1"/>
    </xf>
    <xf numFmtId="49" fontId="8" fillId="0" borderId="1">
      <alignment horizontal="left" vertical="top" wrapText="1"/>
    </xf>
    <xf numFmtId="49" fontId="8" fillId="0" borderId="1">
      <alignment horizontal="center" vertical="top" wrapText="1"/>
    </xf>
    <xf numFmtId="4" fontId="8" fillId="0" borderId="1">
      <alignment horizontal="right" vertical="center" shrinkToFit="1"/>
    </xf>
    <xf numFmtId="0" fontId="7" fillId="0" borderId="1">
      <alignment horizontal="left"/>
    </xf>
  </cellStyleXfs>
  <cellXfs count="19">
    <xf numFmtId="0" fontId="0" fillId="0" borderId="0" xfId="0"/>
    <xf numFmtId="0" fontId="0" fillId="4" borderId="0" xfId="0" applyFill="1"/>
    <xf numFmtId="0" fontId="4" fillId="0" borderId="1" xfId="2" applyNumberFormat="1" applyFont="1" applyProtection="1">
      <alignment horizontal="center" vertical="center" shrinkToFit="1"/>
    </xf>
    <xf numFmtId="0" fontId="4" fillId="4" borderId="1" xfId="2" applyNumberFormat="1" applyFont="1" applyFill="1" applyProtection="1">
      <alignment horizontal="center" vertical="center" shrinkToFit="1"/>
    </xf>
    <xf numFmtId="0" fontId="5" fillId="4" borderId="0" xfId="0" applyFont="1" applyFill="1" applyAlignment="1">
      <alignment horizontal="center"/>
    </xf>
    <xf numFmtId="49" fontId="7" fillId="0" borderId="1" xfId="13" applyNumberFormat="1" applyProtection="1">
      <alignment horizontal="left" vertical="top" wrapText="1"/>
    </xf>
    <xf numFmtId="49" fontId="1" fillId="0" borderId="1" xfId="2" applyNumberFormat="1" applyAlignment="1" applyProtection="1">
      <alignment horizontal="center" vertical="top" wrapText="1"/>
    </xf>
    <xf numFmtId="4" fontId="1" fillId="0" borderId="1" xfId="3" applyNumberFormat="1" applyAlignment="1" applyProtection="1">
      <alignment horizontal="right" vertical="center" shrinkToFit="1"/>
    </xf>
    <xf numFmtId="49" fontId="8" fillId="0" borderId="1" xfId="14" applyNumberFormat="1" applyProtection="1">
      <alignment horizontal="left" vertical="top" wrapText="1"/>
    </xf>
    <xf numFmtId="49" fontId="8" fillId="0" borderId="1" xfId="15" applyNumberFormat="1" applyProtection="1">
      <alignment horizontal="center" vertical="top" wrapText="1"/>
    </xf>
    <xf numFmtId="4" fontId="8" fillId="0" borderId="1" xfId="16" applyNumberFormat="1" applyProtection="1">
      <alignment horizontal="right" vertical="center" shrinkToFit="1"/>
    </xf>
    <xf numFmtId="0" fontId="7" fillId="0" borderId="1" xfId="17" applyNumberFormat="1" applyProtection="1">
      <alignment horizontal="left"/>
    </xf>
    <xf numFmtId="4" fontId="8" fillId="5" borderId="1" xfId="16" applyNumberFormat="1" applyFill="1" applyProtection="1">
      <alignment horizontal="right" vertical="center" shrinkToFit="1"/>
    </xf>
    <xf numFmtId="0" fontId="6" fillId="0" borderId="0" xfId="0" applyFont="1" applyAlignment="1">
      <alignment horizontal="center" wrapText="1"/>
    </xf>
    <xf numFmtId="0" fontId="5" fillId="4" borderId="0" xfId="0" applyFont="1" applyFill="1" applyAlignment="1">
      <alignment horizontal="center" wrapText="1"/>
    </xf>
    <xf numFmtId="0" fontId="4" fillId="0" borderId="1" xfId="1" applyNumberFormat="1" applyFont="1" applyProtection="1">
      <alignment horizontal="center" vertical="center" wrapText="1"/>
    </xf>
    <xf numFmtId="0" fontId="4" fillId="0" borderId="1" xfId="1" applyFo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8">
    <cellStyle name="xl22" xfId="11"/>
    <cellStyle name="xl23" xfId="12"/>
    <cellStyle name="xl25" xfId="13"/>
    <cellStyle name="xl26" xfId="14"/>
    <cellStyle name="xl27" xfId="17"/>
    <cellStyle name="xl28" xfId="1"/>
    <cellStyle name="xl29" xfId="2"/>
    <cellStyle name="xl30" xfId="15"/>
    <cellStyle name="xl31" xfId="3"/>
    <cellStyle name="xl32" xfId="6"/>
    <cellStyle name="xl33" xfId="16"/>
    <cellStyle name="xl34" xfId="9"/>
    <cellStyle name="xl37" xfId="4"/>
    <cellStyle name="xl38" xfId="7"/>
    <cellStyle name="xl39" xfId="5"/>
    <cellStyle name="xl40" xfId="8"/>
    <cellStyle name="xl41" xfId="10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topLeftCell="A64" workbookViewId="0">
      <selection activeCell="F65" sqref="F65"/>
    </sheetView>
  </sheetViews>
  <sheetFormatPr defaultRowHeight="14.4" x14ac:dyDescent="0.3"/>
  <cols>
    <col min="1" max="1" width="57.44140625" customWidth="1"/>
    <col min="2" max="2" width="12.109375" customWidth="1"/>
    <col min="3" max="3" width="10.88671875" customWidth="1"/>
    <col min="4" max="6" width="18" customWidth="1"/>
  </cols>
  <sheetData>
    <row r="1" spans="1:6" ht="70.8" customHeight="1" x14ac:dyDescent="0.3">
      <c r="D1" s="14" t="s">
        <v>40</v>
      </c>
      <c r="E1" s="14"/>
      <c r="F1" s="14"/>
    </row>
    <row r="3" spans="1:6" ht="51.6" customHeight="1" x14ac:dyDescent="0.3">
      <c r="A3" s="13" t="s">
        <v>38</v>
      </c>
      <c r="B3" s="13"/>
      <c r="C3" s="13"/>
      <c r="D3" s="13"/>
      <c r="E3" s="13"/>
      <c r="F3" s="13"/>
    </row>
    <row r="4" spans="1:6" x14ac:dyDescent="0.3">
      <c r="D4" s="1"/>
      <c r="E4" s="1"/>
      <c r="F4" s="1"/>
    </row>
    <row r="5" spans="1:6" x14ac:dyDescent="0.3">
      <c r="D5" s="1"/>
      <c r="E5" s="1"/>
      <c r="F5" s="4" t="s">
        <v>34</v>
      </c>
    </row>
    <row r="6" spans="1:6" ht="14.4" customHeight="1" x14ac:dyDescent="0.3">
      <c r="A6" s="15" t="s">
        <v>0</v>
      </c>
      <c r="B6" s="15" t="s">
        <v>1</v>
      </c>
      <c r="C6" s="15" t="s">
        <v>2</v>
      </c>
      <c r="D6" s="17" t="s">
        <v>39</v>
      </c>
      <c r="E6" s="17" t="s">
        <v>33</v>
      </c>
      <c r="F6" s="17" t="s">
        <v>39</v>
      </c>
    </row>
    <row r="7" spans="1:6" ht="46.8" customHeight="1" x14ac:dyDescent="0.3">
      <c r="A7" s="16"/>
      <c r="B7" s="16"/>
      <c r="C7" s="16"/>
      <c r="D7" s="18"/>
      <c r="E7" s="18"/>
      <c r="F7" s="18"/>
    </row>
    <row r="8" spans="1:6" x14ac:dyDescent="0.3">
      <c r="A8" s="2">
        <v>1</v>
      </c>
      <c r="B8" s="2">
        <v>2</v>
      </c>
      <c r="C8" s="2">
        <v>3</v>
      </c>
      <c r="D8" s="3">
        <v>4</v>
      </c>
      <c r="E8" s="3">
        <v>5</v>
      </c>
      <c r="F8" s="3">
        <v>6</v>
      </c>
    </row>
    <row r="9" spans="1:6" ht="39.6" x14ac:dyDescent="0.3">
      <c r="A9" s="5" t="s">
        <v>3</v>
      </c>
      <c r="B9" s="6" t="s">
        <v>4</v>
      </c>
      <c r="C9" s="6"/>
      <c r="D9" s="7">
        <v>1671342.33</v>
      </c>
      <c r="E9" s="7">
        <f>F9-D9</f>
        <v>606800.00300000003</v>
      </c>
      <c r="F9" s="7">
        <f>F10+F17+F20+F23+F28+F31</f>
        <v>2278142.3330000001</v>
      </c>
    </row>
    <row r="10" spans="1:6" ht="26.4" x14ac:dyDescent="0.3">
      <c r="A10" s="8" t="s">
        <v>41</v>
      </c>
      <c r="B10" s="9" t="s">
        <v>5</v>
      </c>
      <c r="C10" s="9"/>
      <c r="D10" s="10">
        <v>1005746.33</v>
      </c>
      <c r="E10" s="7">
        <f t="shared" ref="E10:E73" si="0">F10-D10</f>
        <v>-306165.65700000001</v>
      </c>
      <c r="F10" s="10">
        <f>F11+F13+F15</f>
        <v>699580.67299999995</v>
      </c>
    </row>
    <row r="11" spans="1:6" ht="52.8" x14ac:dyDescent="0.3">
      <c r="A11" s="8" t="s">
        <v>42</v>
      </c>
      <c r="B11" s="9" t="s">
        <v>5</v>
      </c>
      <c r="C11" s="9" t="s">
        <v>6</v>
      </c>
      <c r="D11" s="10">
        <v>495224</v>
      </c>
      <c r="E11" s="7">
        <f t="shared" si="0"/>
        <v>-11403.456999999995</v>
      </c>
      <c r="F11" s="10">
        <f>F12</f>
        <v>483820.54300000001</v>
      </c>
    </row>
    <row r="12" spans="1:6" ht="26.4" x14ac:dyDescent="0.3">
      <c r="A12" s="8" t="s">
        <v>43</v>
      </c>
      <c r="B12" s="9" t="s">
        <v>5</v>
      </c>
      <c r="C12" s="9" t="s">
        <v>7</v>
      </c>
      <c r="D12" s="12">
        <v>495224</v>
      </c>
      <c r="E12" s="7">
        <f t="shared" si="0"/>
        <v>-11403.456999999995</v>
      </c>
      <c r="F12" s="12">
        <v>483820.54300000001</v>
      </c>
    </row>
    <row r="13" spans="1:6" ht="26.4" x14ac:dyDescent="0.3">
      <c r="A13" s="8" t="s">
        <v>44</v>
      </c>
      <c r="B13" s="9" t="s">
        <v>5</v>
      </c>
      <c r="C13" s="9" t="s">
        <v>8</v>
      </c>
      <c r="D13" s="10">
        <v>510022.33</v>
      </c>
      <c r="E13" s="7">
        <f t="shared" si="0"/>
        <v>-294762.2</v>
      </c>
      <c r="F13" s="10">
        <f>F14</f>
        <v>215260.13</v>
      </c>
    </row>
    <row r="14" spans="1:6" ht="26.4" x14ac:dyDescent="0.3">
      <c r="A14" s="8" t="s">
        <v>45</v>
      </c>
      <c r="B14" s="9" t="s">
        <v>5</v>
      </c>
      <c r="C14" s="9" t="s">
        <v>9</v>
      </c>
      <c r="D14" s="12">
        <v>510022.33</v>
      </c>
      <c r="E14" s="7">
        <f t="shared" si="0"/>
        <v>-294762.2</v>
      </c>
      <c r="F14" s="12">
        <v>215260.13</v>
      </c>
    </row>
    <row r="15" spans="1:6" ht="26.4" x14ac:dyDescent="0.3">
      <c r="A15" s="8" t="s">
        <v>46</v>
      </c>
      <c r="B15" s="9" t="s">
        <v>5</v>
      </c>
      <c r="C15" s="9" t="s">
        <v>10</v>
      </c>
      <c r="D15" s="10">
        <v>500</v>
      </c>
      <c r="E15" s="7">
        <f t="shared" si="0"/>
        <v>0</v>
      </c>
      <c r="F15" s="10">
        <f>F16</f>
        <v>500</v>
      </c>
    </row>
    <row r="16" spans="1:6" ht="26.4" x14ac:dyDescent="0.3">
      <c r="A16" s="8" t="s">
        <v>47</v>
      </c>
      <c r="B16" s="9" t="s">
        <v>5</v>
      </c>
      <c r="C16" s="9" t="s">
        <v>11</v>
      </c>
      <c r="D16" s="12">
        <v>500</v>
      </c>
      <c r="E16" s="7">
        <f t="shared" si="0"/>
        <v>0</v>
      </c>
      <c r="F16" s="12">
        <v>500</v>
      </c>
    </row>
    <row r="17" spans="1:6" ht="26.4" x14ac:dyDescent="0.3">
      <c r="A17" s="8" t="s">
        <v>48</v>
      </c>
      <c r="B17" s="9" t="s">
        <v>12</v>
      </c>
      <c r="C17" s="9"/>
      <c r="D17" s="10">
        <v>549714</v>
      </c>
      <c r="E17" s="7">
        <f t="shared" si="0"/>
        <v>12965.660000000033</v>
      </c>
      <c r="F17" s="10">
        <f>F18</f>
        <v>562679.66</v>
      </c>
    </row>
    <row r="18" spans="1:6" ht="52.8" x14ac:dyDescent="0.3">
      <c r="A18" s="8" t="s">
        <v>42</v>
      </c>
      <c r="B18" s="9" t="s">
        <v>12</v>
      </c>
      <c r="C18" s="9" t="s">
        <v>6</v>
      </c>
      <c r="D18" s="10">
        <v>549714</v>
      </c>
      <c r="E18" s="7">
        <f t="shared" si="0"/>
        <v>12965.660000000033</v>
      </c>
      <c r="F18" s="10">
        <f>F19</f>
        <v>562679.66</v>
      </c>
    </row>
    <row r="19" spans="1:6" ht="26.4" x14ac:dyDescent="0.3">
      <c r="A19" s="8" t="s">
        <v>43</v>
      </c>
      <c r="B19" s="9" t="s">
        <v>12</v>
      </c>
      <c r="C19" s="9" t="s">
        <v>7</v>
      </c>
      <c r="D19" s="12">
        <v>549714</v>
      </c>
      <c r="E19" s="7">
        <f t="shared" si="0"/>
        <v>12965.660000000033</v>
      </c>
      <c r="F19" s="12">
        <v>562679.66</v>
      </c>
    </row>
    <row r="20" spans="1:6" ht="26.4" x14ac:dyDescent="0.3">
      <c r="A20" s="8" t="s">
        <v>49</v>
      </c>
      <c r="B20" s="9" t="s">
        <v>50</v>
      </c>
      <c r="C20" s="9"/>
      <c r="D20" s="10">
        <v>10000</v>
      </c>
      <c r="E20" s="7">
        <f t="shared" si="0"/>
        <v>0</v>
      </c>
      <c r="F20" s="10">
        <f>F21</f>
        <v>10000</v>
      </c>
    </row>
    <row r="21" spans="1:6" ht="26.4" x14ac:dyDescent="0.3">
      <c r="A21" s="8" t="s">
        <v>46</v>
      </c>
      <c r="B21" s="9" t="s">
        <v>50</v>
      </c>
      <c r="C21" s="9" t="s">
        <v>10</v>
      </c>
      <c r="D21" s="10">
        <v>10000</v>
      </c>
      <c r="E21" s="7">
        <f t="shared" si="0"/>
        <v>0</v>
      </c>
      <c r="F21" s="10">
        <f>F22</f>
        <v>10000</v>
      </c>
    </row>
    <row r="22" spans="1:6" ht="26.4" x14ac:dyDescent="0.3">
      <c r="A22" s="8" t="s">
        <v>51</v>
      </c>
      <c r="B22" s="9" t="s">
        <v>50</v>
      </c>
      <c r="C22" s="9" t="s">
        <v>52</v>
      </c>
      <c r="D22" s="12">
        <v>10000</v>
      </c>
      <c r="E22" s="7">
        <f t="shared" si="0"/>
        <v>0</v>
      </c>
      <c r="F22" s="12">
        <v>10000</v>
      </c>
    </row>
    <row r="23" spans="1:6" ht="26.4" x14ac:dyDescent="0.3">
      <c r="A23" s="8" t="s">
        <v>53</v>
      </c>
      <c r="B23" s="9" t="s">
        <v>13</v>
      </c>
      <c r="C23" s="9"/>
      <c r="D23" s="10">
        <v>6120</v>
      </c>
      <c r="E23" s="7">
        <f t="shared" si="0"/>
        <v>900000</v>
      </c>
      <c r="F23" s="10">
        <f>F24+F26</f>
        <v>906120</v>
      </c>
    </row>
    <row r="24" spans="1:6" ht="26.4" x14ac:dyDescent="0.3">
      <c r="A24" s="8" t="s">
        <v>44</v>
      </c>
      <c r="B24" s="9" t="s">
        <v>13</v>
      </c>
      <c r="C24" s="9" t="s">
        <v>8</v>
      </c>
      <c r="D24" s="10">
        <v>3040</v>
      </c>
      <c r="E24" s="7">
        <f t="shared" si="0"/>
        <v>0</v>
      </c>
      <c r="F24" s="10">
        <f>F25</f>
        <v>3040</v>
      </c>
    </row>
    <row r="25" spans="1:6" ht="26.4" x14ac:dyDescent="0.3">
      <c r="A25" s="8" t="s">
        <v>45</v>
      </c>
      <c r="B25" s="9" t="s">
        <v>13</v>
      </c>
      <c r="C25" s="9" t="s">
        <v>9</v>
      </c>
      <c r="D25" s="12">
        <v>3040</v>
      </c>
      <c r="E25" s="7">
        <f t="shared" si="0"/>
        <v>0</v>
      </c>
      <c r="F25" s="12">
        <v>3040</v>
      </c>
    </row>
    <row r="26" spans="1:6" ht="26.4" x14ac:dyDescent="0.3">
      <c r="A26" s="8" t="s">
        <v>46</v>
      </c>
      <c r="B26" s="9" t="s">
        <v>13</v>
      </c>
      <c r="C26" s="9" t="s">
        <v>10</v>
      </c>
      <c r="D26" s="10">
        <v>3080</v>
      </c>
      <c r="E26" s="7">
        <f t="shared" si="0"/>
        <v>900000</v>
      </c>
      <c r="F26" s="10">
        <f>F27</f>
        <v>903080</v>
      </c>
    </row>
    <row r="27" spans="1:6" ht="26.4" x14ac:dyDescent="0.3">
      <c r="A27" s="8" t="s">
        <v>47</v>
      </c>
      <c r="B27" s="9" t="s">
        <v>13</v>
      </c>
      <c r="C27" s="9" t="s">
        <v>11</v>
      </c>
      <c r="D27" s="12">
        <v>3080</v>
      </c>
      <c r="E27" s="7">
        <f t="shared" si="0"/>
        <v>900000</v>
      </c>
      <c r="F27" s="12">
        <v>903080</v>
      </c>
    </row>
    <row r="28" spans="1:6" ht="26.4" x14ac:dyDescent="0.3">
      <c r="A28" s="8" t="s">
        <v>54</v>
      </c>
      <c r="B28" s="9" t="s">
        <v>55</v>
      </c>
      <c r="C28" s="9"/>
      <c r="D28" s="10">
        <v>90000</v>
      </c>
      <c r="E28" s="7">
        <f t="shared" si="0"/>
        <v>0</v>
      </c>
      <c r="F28" s="10">
        <f>F29</f>
        <v>90000</v>
      </c>
    </row>
    <row r="29" spans="1:6" ht="26.4" x14ac:dyDescent="0.3">
      <c r="A29" s="8" t="s">
        <v>44</v>
      </c>
      <c r="B29" s="9" t="s">
        <v>55</v>
      </c>
      <c r="C29" s="9" t="s">
        <v>8</v>
      </c>
      <c r="D29" s="10">
        <v>90000</v>
      </c>
      <c r="E29" s="7">
        <f t="shared" si="0"/>
        <v>0</v>
      </c>
      <c r="F29" s="10">
        <f>F30</f>
        <v>90000</v>
      </c>
    </row>
    <row r="30" spans="1:6" ht="26.4" x14ac:dyDescent="0.3">
      <c r="A30" s="8" t="s">
        <v>45</v>
      </c>
      <c r="B30" s="9" t="s">
        <v>55</v>
      </c>
      <c r="C30" s="9" t="s">
        <v>9</v>
      </c>
      <c r="D30" s="12">
        <v>90000</v>
      </c>
      <c r="E30" s="7">
        <f t="shared" si="0"/>
        <v>0</v>
      </c>
      <c r="F30" s="12">
        <v>90000</v>
      </c>
    </row>
    <row r="31" spans="1:6" ht="26.4" x14ac:dyDescent="0.3">
      <c r="A31" s="8" t="s">
        <v>56</v>
      </c>
      <c r="B31" s="9" t="s">
        <v>14</v>
      </c>
      <c r="C31" s="9"/>
      <c r="D31" s="10">
        <v>9762</v>
      </c>
      <c r="E31" s="7">
        <f t="shared" si="0"/>
        <v>0</v>
      </c>
      <c r="F31" s="10">
        <f>F32</f>
        <v>9762</v>
      </c>
    </row>
    <row r="32" spans="1:6" ht="26.4" x14ac:dyDescent="0.3">
      <c r="A32" s="8" t="s">
        <v>57</v>
      </c>
      <c r="B32" s="9" t="s">
        <v>14</v>
      </c>
      <c r="C32" s="9" t="s">
        <v>15</v>
      </c>
      <c r="D32" s="10">
        <v>9762</v>
      </c>
      <c r="E32" s="7">
        <f t="shared" si="0"/>
        <v>0</v>
      </c>
      <c r="F32" s="10">
        <f>F33</f>
        <v>9762</v>
      </c>
    </row>
    <row r="33" spans="1:6" ht="26.4" x14ac:dyDescent="0.3">
      <c r="A33" s="8" t="s">
        <v>58</v>
      </c>
      <c r="B33" s="9" t="s">
        <v>14</v>
      </c>
      <c r="C33" s="9" t="s">
        <v>16</v>
      </c>
      <c r="D33" s="12">
        <v>9762</v>
      </c>
      <c r="E33" s="7">
        <f t="shared" si="0"/>
        <v>0</v>
      </c>
      <c r="F33" s="12">
        <v>9762</v>
      </c>
    </row>
    <row r="34" spans="1:6" ht="26.4" x14ac:dyDescent="0.3">
      <c r="A34" s="5" t="s">
        <v>17</v>
      </c>
      <c r="B34" s="6" t="s">
        <v>18</v>
      </c>
      <c r="C34" s="6"/>
      <c r="D34" s="7">
        <v>1900871</v>
      </c>
      <c r="E34" s="7">
        <f t="shared" si="0"/>
        <v>0</v>
      </c>
      <c r="F34" s="7">
        <f>F35</f>
        <v>1900871</v>
      </c>
    </row>
    <row r="35" spans="1:6" ht="26.4" x14ac:dyDescent="0.3">
      <c r="A35" s="8" t="s">
        <v>59</v>
      </c>
      <c r="B35" s="9" t="s">
        <v>19</v>
      </c>
      <c r="C35" s="9"/>
      <c r="D35" s="10">
        <v>1900871</v>
      </c>
      <c r="E35" s="7">
        <f t="shared" si="0"/>
        <v>0</v>
      </c>
      <c r="F35" s="10">
        <f>F36+F38+F40</f>
        <v>1900871</v>
      </c>
    </row>
    <row r="36" spans="1:6" ht="52.8" x14ac:dyDescent="0.3">
      <c r="A36" s="8" t="s">
        <v>42</v>
      </c>
      <c r="B36" s="9" t="s">
        <v>19</v>
      </c>
      <c r="C36" s="9" t="s">
        <v>6</v>
      </c>
      <c r="D36" s="10">
        <v>1206371</v>
      </c>
      <c r="E36" s="7">
        <f t="shared" si="0"/>
        <v>23045.399999999907</v>
      </c>
      <c r="F36" s="10">
        <f>F37</f>
        <v>1229416.3999999999</v>
      </c>
    </row>
    <row r="37" spans="1:6" ht="26.4" x14ac:dyDescent="0.3">
      <c r="A37" s="8" t="s">
        <v>60</v>
      </c>
      <c r="B37" s="9" t="s">
        <v>19</v>
      </c>
      <c r="C37" s="9" t="s">
        <v>20</v>
      </c>
      <c r="D37" s="12">
        <v>1206371</v>
      </c>
      <c r="E37" s="7">
        <f t="shared" si="0"/>
        <v>23045.399999999907</v>
      </c>
      <c r="F37" s="12">
        <v>1229416.3999999999</v>
      </c>
    </row>
    <row r="38" spans="1:6" ht="26.4" x14ac:dyDescent="0.3">
      <c r="A38" s="8" t="s">
        <v>44</v>
      </c>
      <c r="B38" s="9" t="s">
        <v>19</v>
      </c>
      <c r="C38" s="9" t="s">
        <v>8</v>
      </c>
      <c r="D38" s="10">
        <v>694000</v>
      </c>
      <c r="E38" s="7">
        <f t="shared" si="0"/>
        <v>-23177.630000000005</v>
      </c>
      <c r="F38" s="10">
        <f>F39</f>
        <v>670822.37</v>
      </c>
    </row>
    <row r="39" spans="1:6" ht="26.4" x14ac:dyDescent="0.3">
      <c r="A39" s="8" t="s">
        <v>45</v>
      </c>
      <c r="B39" s="9" t="s">
        <v>19</v>
      </c>
      <c r="C39" s="9" t="s">
        <v>9</v>
      </c>
      <c r="D39" s="12">
        <v>694000</v>
      </c>
      <c r="E39" s="7">
        <f t="shared" si="0"/>
        <v>-23177.630000000005</v>
      </c>
      <c r="F39" s="12">
        <v>670822.37</v>
      </c>
    </row>
    <row r="40" spans="1:6" ht="26.4" x14ac:dyDescent="0.3">
      <c r="A40" s="8" t="s">
        <v>46</v>
      </c>
      <c r="B40" s="9" t="s">
        <v>19</v>
      </c>
      <c r="C40" s="9" t="s">
        <v>10</v>
      </c>
      <c r="D40" s="10">
        <v>500</v>
      </c>
      <c r="E40" s="7">
        <f t="shared" si="0"/>
        <v>132.23000000000002</v>
      </c>
      <c r="F40" s="10">
        <f>F41</f>
        <v>632.23</v>
      </c>
    </row>
    <row r="41" spans="1:6" ht="26.4" x14ac:dyDescent="0.3">
      <c r="A41" s="8" t="s">
        <v>47</v>
      </c>
      <c r="B41" s="9" t="s">
        <v>19</v>
      </c>
      <c r="C41" s="9" t="s">
        <v>11</v>
      </c>
      <c r="D41" s="12">
        <v>500</v>
      </c>
      <c r="E41" s="7">
        <f t="shared" si="0"/>
        <v>132.23000000000002</v>
      </c>
      <c r="F41" s="12">
        <v>632.23</v>
      </c>
    </row>
    <row r="42" spans="1:6" ht="39.6" x14ac:dyDescent="0.3">
      <c r="A42" s="5" t="s">
        <v>21</v>
      </c>
      <c r="B42" s="6" t="s">
        <v>22</v>
      </c>
      <c r="C42" s="6"/>
      <c r="D42" s="7">
        <v>1843282.32</v>
      </c>
      <c r="E42" s="7">
        <f t="shared" si="0"/>
        <v>122112</v>
      </c>
      <c r="F42" s="7">
        <f>F43+F46+F51+F54+F57</f>
        <v>1965394.32</v>
      </c>
    </row>
    <row r="43" spans="1:6" ht="26.4" x14ac:dyDescent="0.3">
      <c r="A43" s="8" t="s">
        <v>61</v>
      </c>
      <c r="B43" s="9" t="s">
        <v>23</v>
      </c>
      <c r="C43" s="9"/>
      <c r="D43" s="10">
        <v>46968.17</v>
      </c>
      <c r="E43" s="7">
        <f t="shared" si="0"/>
        <v>31612</v>
      </c>
      <c r="F43" s="10">
        <f>F44</f>
        <v>78580.17</v>
      </c>
    </row>
    <row r="44" spans="1:6" ht="26.4" x14ac:dyDescent="0.3">
      <c r="A44" s="8" t="s">
        <v>44</v>
      </c>
      <c r="B44" s="9" t="s">
        <v>23</v>
      </c>
      <c r="C44" s="9" t="s">
        <v>8</v>
      </c>
      <c r="D44" s="10">
        <v>46968.17</v>
      </c>
      <c r="E44" s="7">
        <f t="shared" si="0"/>
        <v>31612</v>
      </c>
      <c r="F44" s="10">
        <f>F45</f>
        <v>78580.17</v>
      </c>
    </row>
    <row r="45" spans="1:6" ht="26.4" x14ac:dyDescent="0.3">
      <c r="A45" s="8" t="s">
        <v>45</v>
      </c>
      <c r="B45" s="9" t="s">
        <v>23</v>
      </c>
      <c r="C45" s="9" t="s">
        <v>9</v>
      </c>
      <c r="D45" s="12">
        <v>46968.17</v>
      </c>
      <c r="E45" s="7">
        <f t="shared" si="0"/>
        <v>31612</v>
      </c>
      <c r="F45" s="12">
        <v>78580.17</v>
      </c>
    </row>
    <row r="46" spans="1:6" ht="26.4" x14ac:dyDescent="0.3">
      <c r="A46" s="8" t="s">
        <v>62</v>
      </c>
      <c r="B46" s="9" t="s">
        <v>24</v>
      </c>
      <c r="C46" s="9"/>
      <c r="D46" s="10">
        <v>774977.67</v>
      </c>
      <c r="E46" s="7">
        <f t="shared" si="0"/>
        <v>-36500</v>
      </c>
      <c r="F46" s="10">
        <f>F47+F49</f>
        <v>738477.67</v>
      </c>
    </row>
    <row r="47" spans="1:6" ht="26.4" x14ac:dyDescent="0.3">
      <c r="A47" s="8" t="s">
        <v>44</v>
      </c>
      <c r="B47" s="9" t="s">
        <v>24</v>
      </c>
      <c r="C47" s="9" t="s">
        <v>8</v>
      </c>
      <c r="D47" s="10">
        <v>774877.67</v>
      </c>
      <c r="E47" s="7">
        <f t="shared" si="0"/>
        <v>-36500</v>
      </c>
      <c r="F47" s="10">
        <f>F48</f>
        <v>738377.67</v>
      </c>
    </row>
    <row r="48" spans="1:6" ht="26.4" x14ac:dyDescent="0.3">
      <c r="A48" s="8" t="s">
        <v>45</v>
      </c>
      <c r="B48" s="9" t="s">
        <v>24</v>
      </c>
      <c r="C48" s="9" t="s">
        <v>9</v>
      </c>
      <c r="D48" s="12">
        <v>774877.67</v>
      </c>
      <c r="E48" s="7">
        <f t="shared" si="0"/>
        <v>-36500</v>
      </c>
      <c r="F48" s="12">
        <v>738377.67</v>
      </c>
    </row>
    <row r="49" spans="1:6" ht="26.4" x14ac:dyDescent="0.3">
      <c r="A49" s="8" t="s">
        <v>46</v>
      </c>
      <c r="B49" s="9" t="s">
        <v>24</v>
      </c>
      <c r="C49" s="9" t="s">
        <v>10</v>
      </c>
      <c r="D49" s="10">
        <v>100</v>
      </c>
      <c r="E49" s="7">
        <f t="shared" si="0"/>
        <v>0</v>
      </c>
      <c r="F49" s="10">
        <f>F50</f>
        <v>100</v>
      </c>
    </row>
    <row r="50" spans="1:6" ht="26.4" x14ac:dyDescent="0.3">
      <c r="A50" s="8" t="s">
        <v>47</v>
      </c>
      <c r="B50" s="9" t="s">
        <v>24</v>
      </c>
      <c r="C50" s="9" t="s">
        <v>11</v>
      </c>
      <c r="D50" s="12">
        <v>100</v>
      </c>
      <c r="E50" s="7">
        <f t="shared" si="0"/>
        <v>0</v>
      </c>
      <c r="F50" s="12">
        <v>100</v>
      </c>
    </row>
    <row r="51" spans="1:6" ht="39.6" x14ac:dyDescent="0.3">
      <c r="A51" s="8" t="s">
        <v>63</v>
      </c>
      <c r="B51" s="9" t="s">
        <v>35</v>
      </c>
      <c r="C51" s="9"/>
      <c r="D51" s="10">
        <v>180000</v>
      </c>
      <c r="E51" s="7">
        <f t="shared" si="0"/>
        <v>127000</v>
      </c>
      <c r="F51" s="10">
        <f>F52</f>
        <v>307000</v>
      </c>
    </row>
    <row r="52" spans="1:6" ht="26.4" x14ac:dyDescent="0.3">
      <c r="A52" s="8" t="s">
        <v>44</v>
      </c>
      <c r="B52" s="9" t="s">
        <v>35</v>
      </c>
      <c r="C52" s="9" t="s">
        <v>8</v>
      </c>
      <c r="D52" s="10">
        <v>180000</v>
      </c>
      <c r="E52" s="7">
        <f t="shared" si="0"/>
        <v>127000</v>
      </c>
      <c r="F52" s="10">
        <f>F53</f>
        <v>307000</v>
      </c>
    </row>
    <row r="53" spans="1:6" ht="26.4" x14ac:dyDescent="0.3">
      <c r="A53" s="8" t="s">
        <v>45</v>
      </c>
      <c r="B53" s="9" t="s">
        <v>35</v>
      </c>
      <c r="C53" s="9" t="s">
        <v>9</v>
      </c>
      <c r="D53" s="12">
        <v>180000</v>
      </c>
      <c r="E53" s="7">
        <f t="shared" si="0"/>
        <v>127000</v>
      </c>
      <c r="F53" s="12">
        <v>307000</v>
      </c>
    </row>
    <row r="54" spans="1:6" ht="26.4" x14ac:dyDescent="0.3">
      <c r="A54" s="8" t="s">
        <v>64</v>
      </c>
      <c r="B54" s="9" t="s">
        <v>36</v>
      </c>
      <c r="C54" s="9"/>
      <c r="D54" s="10">
        <v>13700</v>
      </c>
      <c r="E54" s="7">
        <f t="shared" si="0"/>
        <v>0</v>
      </c>
      <c r="F54" s="10">
        <f>F55</f>
        <v>13700</v>
      </c>
    </row>
    <row r="55" spans="1:6" ht="26.4" x14ac:dyDescent="0.3">
      <c r="A55" s="8" t="s">
        <v>44</v>
      </c>
      <c r="B55" s="9" t="s">
        <v>36</v>
      </c>
      <c r="C55" s="9" t="s">
        <v>8</v>
      </c>
      <c r="D55" s="10">
        <v>13700</v>
      </c>
      <c r="E55" s="7">
        <f t="shared" si="0"/>
        <v>0</v>
      </c>
      <c r="F55" s="10">
        <f>F56</f>
        <v>13700</v>
      </c>
    </row>
    <row r="56" spans="1:6" ht="26.4" x14ac:dyDescent="0.3">
      <c r="A56" s="8" t="s">
        <v>45</v>
      </c>
      <c r="B56" s="9" t="s">
        <v>36</v>
      </c>
      <c r="C56" s="9" t="s">
        <v>9</v>
      </c>
      <c r="D56" s="12">
        <v>13700</v>
      </c>
      <c r="E56" s="7">
        <f t="shared" si="0"/>
        <v>0</v>
      </c>
      <c r="F56" s="12">
        <v>13700</v>
      </c>
    </row>
    <row r="57" spans="1:6" ht="39.6" x14ac:dyDescent="0.3">
      <c r="A57" s="8" t="s">
        <v>65</v>
      </c>
      <c r="B57" s="9" t="s">
        <v>66</v>
      </c>
      <c r="C57" s="9"/>
      <c r="D57" s="10">
        <v>827636.48</v>
      </c>
      <c r="E57" s="7">
        <f t="shared" si="0"/>
        <v>0</v>
      </c>
      <c r="F57" s="10">
        <f>F58</f>
        <v>827636.48</v>
      </c>
    </row>
    <row r="58" spans="1:6" ht="39.6" x14ac:dyDescent="0.3">
      <c r="A58" s="8" t="s">
        <v>67</v>
      </c>
      <c r="B58" s="9" t="s">
        <v>68</v>
      </c>
      <c r="C58" s="9"/>
      <c r="D58" s="10">
        <v>827636.48</v>
      </c>
      <c r="E58" s="7">
        <f t="shared" si="0"/>
        <v>0</v>
      </c>
      <c r="F58" s="10">
        <f>F59</f>
        <v>827636.48</v>
      </c>
    </row>
    <row r="59" spans="1:6" ht="26.4" x14ac:dyDescent="0.3">
      <c r="A59" s="8" t="s">
        <v>44</v>
      </c>
      <c r="B59" s="9" t="s">
        <v>68</v>
      </c>
      <c r="C59" s="9" t="s">
        <v>8</v>
      </c>
      <c r="D59" s="10">
        <v>827636.48</v>
      </c>
      <c r="E59" s="7">
        <f t="shared" si="0"/>
        <v>0</v>
      </c>
      <c r="F59" s="10">
        <f>F60</f>
        <v>827636.48</v>
      </c>
    </row>
    <row r="60" spans="1:6" ht="26.4" x14ac:dyDescent="0.3">
      <c r="A60" s="8" t="s">
        <v>45</v>
      </c>
      <c r="B60" s="9" t="s">
        <v>68</v>
      </c>
      <c r="C60" s="9" t="s">
        <v>9</v>
      </c>
      <c r="D60" s="12">
        <v>827636.48</v>
      </c>
      <c r="E60" s="7">
        <f t="shared" si="0"/>
        <v>0</v>
      </c>
      <c r="F60" s="12">
        <v>827636.48</v>
      </c>
    </row>
    <row r="61" spans="1:6" ht="26.4" x14ac:dyDescent="0.3">
      <c r="A61" s="5" t="s">
        <v>25</v>
      </c>
      <c r="B61" s="6" t="s">
        <v>26</v>
      </c>
      <c r="C61" s="6"/>
      <c r="D61" s="7">
        <v>24100</v>
      </c>
      <c r="E61" s="7">
        <f t="shared" si="0"/>
        <v>-13080</v>
      </c>
      <c r="F61" s="7">
        <f>F62+F65</f>
        <v>11020</v>
      </c>
    </row>
    <row r="62" spans="1:6" ht="26.4" x14ac:dyDescent="0.3">
      <c r="A62" s="8" t="s">
        <v>69</v>
      </c>
      <c r="B62" s="9" t="s">
        <v>37</v>
      </c>
      <c r="C62" s="9"/>
      <c r="D62" s="10">
        <v>19100</v>
      </c>
      <c r="E62" s="7">
        <f t="shared" si="0"/>
        <v>-13080</v>
      </c>
      <c r="F62" s="10">
        <f>F63</f>
        <v>6020</v>
      </c>
    </row>
    <row r="63" spans="1:6" ht="26.4" x14ac:dyDescent="0.3">
      <c r="A63" s="8" t="s">
        <v>44</v>
      </c>
      <c r="B63" s="9" t="s">
        <v>37</v>
      </c>
      <c r="C63" s="9" t="s">
        <v>8</v>
      </c>
      <c r="D63" s="10">
        <v>19100</v>
      </c>
      <c r="E63" s="7">
        <f t="shared" si="0"/>
        <v>-13080</v>
      </c>
      <c r="F63" s="10">
        <f>F64</f>
        <v>6020</v>
      </c>
    </row>
    <row r="64" spans="1:6" ht="26.4" x14ac:dyDescent="0.3">
      <c r="A64" s="8" t="s">
        <v>45</v>
      </c>
      <c r="B64" s="9" t="s">
        <v>37</v>
      </c>
      <c r="C64" s="9" t="s">
        <v>9</v>
      </c>
      <c r="D64" s="12">
        <v>19100</v>
      </c>
      <c r="E64" s="7">
        <f t="shared" si="0"/>
        <v>-13080</v>
      </c>
      <c r="F64" s="12">
        <v>6020</v>
      </c>
    </row>
    <row r="65" spans="1:6" ht="26.4" x14ac:dyDescent="0.3">
      <c r="A65" s="8" t="s">
        <v>70</v>
      </c>
      <c r="B65" s="9" t="s">
        <v>27</v>
      </c>
      <c r="C65" s="9"/>
      <c r="D65" s="10">
        <v>5000</v>
      </c>
      <c r="E65" s="7">
        <f t="shared" si="0"/>
        <v>0</v>
      </c>
      <c r="F65" s="10">
        <f>F66</f>
        <v>5000</v>
      </c>
    </row>
    <row r="66" spans="1:6" ht="26.4" x14ac:dyDescent="0.3">
      <c r="A66" s="8" t="s">
        <v>57</v>
      </c>
      <c r="B66" s="9" t="s">
        <v>27</v>
      </c>
      <c r="C66" s="9" t="s">
        <v>15</v>
      </c>
      <c r="D66" s="10">
        <v>5000</v>
      </c>
      <c r="E66" s="7">
        <f t="shared" si="0"/>
        <v>0</v>
      </c>
      <c r="F66" s="10">
        <f>F67</f>
        <v>5000</v>
      </c>
    </row>
    <row r="67" spans="1:6" ht="26.4" x14ac:dyDescent="0.3">
      <c r="A67" s="8" t="s">
        <v>58</v>
      </c>
      <c r="B67" s="9" t="s">
        <v>27</v>
      </c>
      <c r="C67" s="9" t="s">
        <v>16</v>
      </c>
      <c r="D67" s="12">
        <v>5000</v>
      </c>
      <c r="E67" s="7">
        <f t="shared" si="0"/>
        <v>0</v>
      </c>
      <c r="F67" s="12">
        <v>5000</v>
      </c>
    </row>
    <row r="68" spans="1:6" ht="26.4" x14ac:dyDescent="0.3">
      <c r="A68" s="5" t="s">
        <v>28</v>
      </c>
      <c r="B68" s="6" t="s">
        <v>29</v>
      </c>
      <c r="C68" s="6"/>
      <c r="D68" s="7">
        <v>108300</v>
      </c>
      <c r="E68" s="7">
        <f t="shared" si="0"/>
        <v>0</v>
      </c>
      <c r="F68" s="7">
        <f>F69</f>
        <v>108300</v>
      </c>
    </row>
    <row r="69" spans="1:6" ht="26.4" x14ac:dyDescent="0.3">
      <c r="A69" s="8" t="s">
        <v>25</v>
      </c>
      <c r="B69" s="9" t="s">
        <v>30</v>
      </c>
      <c r="C69" s="9"/>
      <c r="D69" s="10">
        <v>108300</v>
      </c>
      <c r="E69" s="7">
        <f t="shared" si="0"/>
        <v>0</v>
      </c>
      <c r="F69" s="10">
        <f>F70</f>
        <v>108300</v>
      </c>
    </row>
    <row r="70" spans="1:6" ht="26.4" x14ac:dyDescent="0.3">
      <c r="A70" s="8" t="s">
        <v>71</v>
      </c>
      <c r="B70" s="9" t="s">
        <v>31</v>
      </c>
      <c r="C70" s="9"/>
      <c r="D70" s="10">
        <v>108300</v>
      </c>
      <c r="E70" s="7">
        <f t="shared" si="0"/>
        <v>0</v>
      </c>
      <c r="F70" s="10">
        <f>F71</f>
        <v>108300</v>
      </c>
    </row>
    <row r="71" spans="1:6" ht="26.4" x14ac:dyDescent="0.3">
      <c r="A71" s="8" t="s">
        <v>44</v>
      </c>
      <c r="B71" s="9" t="s">
        <v>31</v>
      </c>
      <c r="C71" s="9" t="s">
        <v>8</v>
      </c>
      <c r="D71" s="10">
        <v>108300</v>
      </c>
      <c r="E71" s="7">
        <f t="shared" si="0"/>
        <v>0</v>
      </c>
      <c r="F71" s="10">
        <f>F72</f>
        <v>108300</v>
      </c>
    </row>
    <row r="72" spans="1:6" ht="26.4" x14ac:dyDescent="0.3">
      <c r="A72" s="8" t="s">
        <v>45</v>
      </c>
      <c r="B72" s="9" t="s">
        <v>31</v>
      </c>
      <c r="C72" s="9" t="s">
        <v>9</v>
      </c>
      <c r="D72" s="12">
        <v>108300</v>
      </c>
      <c r="E72" s="7">
        <f t="shared" si="0"/>
        <v>0</v>
      </c>
      <c r="F72" s="12">
        <v>108300</v>
      </c>
    </row>
    <row r="73" spans="1:6" x14ac:dyDescent="0.3">
      <c r="A73" s="11" t="s">
        <v>32</v>
      </c>
      <c r="B73" s="11"/>
      <c r="C73" s="11"/>
      <c r="D73" s="7">
        <v>5547895.6500000004</v>
      </c>
      <c r="E73" s="7">
        <f t="shared" si="0"/>
        <v>715832.00299999956</v>
      </c>
      <c r="F73" s="7">
        <f>F72+F67+F64+F60+F56+F53+F50+F48+F45+F41+F39+F37+F33+F30+F27+F25+F22+F19+F16+F14+F12</f>
        <v>6263727.6529999999</v>
      </c>
    </row>
  </sheetData>
  <mergeCells count="8">
    <mergeCell ref="A3:F3"/>
    <mergeCell ref="D1:F1"/>
    <mergeCell ref="A6:A7"/>
    <mergeCell ref="B6:B7"/>
    <mergeCell ref="C6:C7"/>
    <mergeCell ref="D6:D7"/>
    <mergeCell ref="F6:F7"/>
    <mergeCell ref="E6:E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2023-12-28T07:44:17Z</dcterms:modified>
</cp:coreProperties>
</file>